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13035"/>
  </bookViews>
  <sheets>
    <sheet name="kelly_portfolio" sheetId="4" r:id="rId1"/>
  </sheets>
  <calcPr calcId="144525"/>
</workbook>
</file>

<file path=xl/sharedStrings.xml><?xml version="1.0" encoding="utf-8"?>
<sst xmlns="http://schemas.openxmlformats.org/spreadsheetml/2006/main" count="11">
  <si>
    <t>returns</t>
  </si>
  <si>
    <t>V_a</t>
  </si>
  <si>
    <t>V_b</t>
  </si>
  <si>
    <t>a</t>
  </si>
  <si>
    <t>b</t>
  </si>
  <si>
    <t>ab</t>
  </si>
  <si>
    <t>Portfolio Return</t>
  </si>
  <si>
    <t>Stdev</t>
  </si>
  <si>
    <t>weight a</t>
  </si>
  <si>
    <t>max ret</t>
  </si>
  <si>
    <t>Best Weight a</t>
  </si>
</sst>
</file>

<file path=xl/styles.xml><?xml version="1.0" encoding="utf-8"?>
<styleSheet xmlns="http://schemas.openxmlformats.org/spreadsheetml/2006/main">
  <numFmts count="6">
    <numFmt numFmtId="176" formatCode="0.00000%"/>
    <numFmt numFmtId="177" formatCode="0.0%"/>
    <numFmt numFmtId="178" formatCode="_ * #,##0.00_ ;_ * \-#,##0.00_ ;_ * &quot;-&quot;??_ ;_ @_ "/>
    <numFmt numFmtId="179" formatCode="_ * #,##0_ ;_ * \-#,##0_ ;_ * &quot;-&quot;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</numFmts>
  <fonts count="19">
    <font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0"/>
      <scheme val="minor"/>
    </font>
    <font>
      <b/>
      <sz val="11"/>
      <color theme="3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5"/>
      <color theme="3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2" fillId="13" borderId="6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16" borderId="9" applyNumberFormat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4" fillId="16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177" fontId="0" fillId="0" borderId="0" xfId="6" applyNumberFormat="1">
      <alignment vertical="center"/>
    </xf>
    <xf numFmtId="176" fontId="0" fillId="0" borderId="0" xfId="6" applyNumberFormat="1">
      <alignment vertical="center"/>
    </xf>
    <xf numFmtId="10" fontId="0" fillId="0" borderId="0" xfId="6" applyNumberFormat="1">
      <alignment vertical="center"/>
    </xf>
    <xf numFmtId="10" fontId="0" fillId="0" borderId="0" xfId="0" applyNumberFormat="1">
      <alignment vertical="center"/>
    </xf>
    <xf numFmtId="9" fontId="0" fillId="0" borderId="0" xfId="6">
      <alignment vertical="center"/>
    </xf>
    <xf numFmtId="9" fontId="0" fillId="3" borderId="0" xfId="6" applyFill="1">
      <alignment vertical="center"/>
    </xf>
    <xf numFmtId="9" fontId="0" fillId="0" borderId="1" xfId="6" applyBorder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A9D08E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Portfolio Return Given Different Weights</a:t>
            </a:r>
            <a:endPara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41623931623932"/>
          <c:y val="0.18280522933747"/>
          <c:w val="0.779209401709402"/>
          <c:h val="0.668823399069355"/>
        </c:manualLayout>
      </c:layout>
      <c:scatterChart>
        <c:scatterStyle val="lineMarker"/>
        <c:varyColors val="0"/>
        <c:ser>
          <c:idx val="0"/>
          <c:order val="0"/>
          <c:spPr>
            <a:ln w="190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 cap="flat" cmpd="sng" algn="ctr">
                <a:solidFill>
                  <a:schemeClr val="accent1"/>
                </a:solidFill>
                <a:prstDash val="solid"/>
                <a:round/>
              </a:ln>
              <a:effectLst/>
            </c:spPr>
          </c:marker>
          <c:dLbls>
            <c:delete val="1"/>
          </c:dLbls>
          <c:xVal>
            <c:numRef>
              <c:f>kelly_portfolio!$M$17:$AG$17</c:f>
              <c:numCache>
                <c:formatCode>0%</c:formatCode>
                <c:ptCount val="21"/>
                <c:pt idx="0">
                  <c:v>1</c:v>
                </c:pt>
                <c:pt idx="1">
                  <c:v>0.95</c:v>
                </c:pt>
                <c:pt idx="2">
                  <c:v>0.9</c:v>
                </c:pt>
                <c:pt idx="3">
                  <c:v>0.85</c:v>
                </c:pt>
                <c:pt idx="4">
                  <c:v>0.8</c:v>
                </c:pt>
                <c:pt idx="5">
                  <c:v>0.75</c:v>
                </c:pt>
                <c:pt idx="6">
                  <c:v>0.7</c:v>
                </c:pt>
                <c:pt idx="7">
                  <c:v>0.65</c:v>
                </c:pt>
                <c:pt idx="8">
                  <c:v>0.6</c:v>
                </c:pt>
                <c:pt idx="9">
                  <c:v>0.55</c:v>
                </c:pt>
                <c:pt idx="10">
                  <c:v>0.5</c:v>
                </c:pt>
                <c:pt idx="11">
                  <c:v>0.45</c:v>
                </c:pt>
                <c:pt idx="12">
                  <c:v>0.399999999999999</c:v>
                </c:pt>
                <c:pt idx="13">
                  <c:v>0.349999999999999</c:v>
                </c:pt>
                <c:pt idx="14">
                  <c:v>0.299999999999999</c:v>
                </c:pt>
                <c:pt idx="15">
                  <c:v>0.249999999999999</c:v>
                </c:pt>
                <c:pt idx="16">
                  <c:v>0.199999999999999</c:v>
                </c:pt>
                <c:pt idx="17">
                  <c:v>0.149999999999999</c:v>
                </c:pt>
                <c:pt idx="18">
                  <c:v>0.0999999999999992</c:v>
                </c:pt>
                <c:pt idx="19">
                  <c:v>0.0499999999999992</c:v>
                </c:pt>
                <c:pt idx="20">
                  <c:v>0</c:v>
                </c:pt>
              </c:numCache>
            </c:numRef>
          </c:xVal>
          <c:yVal>
            <c:numRef>
              <c:f>kelly_portfolio!$M$15:$AG$15</c:f>
              <c:numCache>
                <c:formatCode>0.00%</c:formatCode>
                <c:ptCount val="21"/>
                <c:pt idx="0">
                  <c:v>0.0998453349697161</c:v>
                </c:pt>
                <c:pt idx="1">
                  <c:v>0.106671530901665</c:v>
                </c:pt>
                <c:pt idx="2">
                  <c:v>0.112904488205276</c:v>
                </c:pt>
                <c:pt idx="3">
                  <c:v>0.118554959868436</c:v>
                </c:pt>
                <c:pt idx="4">
                  <c:v>0.123632560445275</c:v>
                </c:pt>
                <c:pt idx="5">
                  <c:v>0.12814582269193</c:v>
                </c:pt>
                <c:pt idx="6">
                  <c:v>0.132102246882067</c:v>
                </c:pt>
                <c:pt idx="7">
                  <c:v>0.1355083434189</c:v>
                </c:pt>
                <c:pt idx="8">
                  <c:v>0.138369669264772</c:v>
                </c:pt>
                <c:pt idx="9">
                  <c:v>0.140690858624924</c:v>
                </c:pt>
                <c:pt idx="10">
                  <c:v>0.142475648246755</c:v>
                </c:pt>
                <c:pt idx="11">
                  <c:v>0.143726897627973</c:v>
                </c:pt>
                <c:pt idx="12">
                  <c:v>0.144446604365028</c:v>
                </c:pt>
                <c:pt idx="13">
                  <c:v>0.144635914815801</c:v>
                </c:pt>
                <c:pt idx="14">
                  <c:v>0.144295130196494</c:v>
                </c:pt>
                <c:pt idx="15">
                  <c:v>0.143423708180975</c:v>
                </c:pt>
                <c:pt idx="16">
                  <c:v>0.142020260020429</c:v>
                </c:pt>
                <c:pt idx="17">
                  <c:v>0.14008254315115</c:v>
                </c:pt>
                <c:pt idx="18">
                  <c:v>0.137607449207616</c:v>
                </c:pt>
                <c:pt idx="19">
                  <c:v>0.134590987305751</c:v>
                </c:pt>
                <c:pt idx="20">
                  <c:v>0.131028262406404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0795897"/>
        <c:axId val="833968266"/>
      </c:scatterChart>
      <c:valAx>
        <c:axId val="51079589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en-US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t>Weight of Asset a</a:t>
                </a:r>
                <a:endParaRPr sz="1000" b="1" i="0" u="none" strike="noStrike" baseline="0">
                  <a:solidFill>
                    <a:srgbClr val="000000">
                      <a:alpha val="100000"/>
                    </a:srgbClr>
                  </a:solidFill>
                  <a:latin typeface="Calibri" panose="020F0502020204030204" charset="0"/>
                  <a:ea typeface="Calibri" panose="020F0502020204030204" charset="0"/>
                  <a:cs typeface="Calibri" panose="020F0502020204030204" charset="0"/>
                </a:endParaRPr>
              </a:p>
            </c:rich>
          </c:tx>
          <c:layout>
            <c:manualLayout>
              <c:xMode val="edge"/>
              <c:yMode val="edge"/>
              <c:x val="0.439164207116038"/>
              <c:y val="0.920673609572347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33968266"/>
        <c:crosses val="autoZero"/>
        <c:crossBetween val="midCat"/>
      </c:valAx>
      <c:valAx>
        <c:axId val="83396826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en-US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t>Portfolio Compounded Return</a:t>
                </a:r>
                <a:endParaRPr sz="1000" b="1" i="0" u="none" strike="noStrike" baseline="0">
                  <a:solidFill>
                    <a:srgbClr val="000000">
                      <a:alpha val="100000"/>
                    </a:srgbClr>
                  </a:solidFill>
                  <a:latin typeface="Calibri" panose="020F0502020204030204" charset="0"/>
                  <a:ea typeface="Calibri" panose="020F0502020204030204" charset="0"/>
                  <a:cs typeface="Calibri" panose="020F0502020204030204" charset="0"/>
                </a:endParaRPr>
              </a:p>
            </c:rich>
          </c:tx>
          <c:layout/>
          <c:overlay val="0"/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1079589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wrap="square"/>
    <a:lstStyle/>
    <a:p>
      <a:pPr>
        <a:defRPr lang="en-US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81915</xdr:colOff>
      <xdr:row>20</xdr:row>
      <xdr:rowOff>74295</xdr:rowOff>
    </xdr:from>
    <xdr:to>
      <xdr:col>18</xdr:col>
      <xdr:colOff>53340</xdr:colOff>
      <xdr:row>35</xdr:row>
      <xdr:rowOff>82550</xdr:rowOff>
    </xdr:to>
    <xdr:graphicFrame>
      <xdr:nvGraphicFramePr>
        <xdr:cNvPr id="3103" name="Chart 1"/>
        <xdr:cNvGraphicFramePr/>
      </xdr:nvGraphicFramePr>
      <xdr:xfrm>
        <a:off x="7511415" y="3884295"/>
        <a:ext cx="5943600" cy="28657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G34"/>
  <sheetViews>
    <sheetView tabSelected="1" workbookViewId="0">
      <selection activeCell="E27" sqref="E27"/>
    </sheetView>
  </sheetViews>
  <sheetFormatPr defaultColWidth="9.14285714285714" defaultRowHeight="15"/>
  <cols>
    <col min="3" max="3" width="12.8571428571429"/>
    <col min="7" max="7" width="12.8571428571429"/>
    <col min="10" max="11" width="10.8571428571429"/>
    <col min="12" max="12" width="16.5714285714286" customWidth="1"/>
    <col min="13" max="13" width="10.8571428571429" customWidth="1"/>
    <col min="14" max="14" width="10.7142857142857" customWidth="1"/>
    <col min="15" max="23" width="12.8571428571429"/>
    <col min="24" max="24" width="14"/>
    <col min="25" max="33" width="12.8571428571429"/>
  </cols>
  <sheetData>
    <row r="2" spans="2:7">
      <c r="B2" t="s">
        <v>0</v>
      </c>
      <c r="C2" t="s">
        <v>1</v>
      </c>
      <c r="F2" t="s">
        <v>0</v>
      </c>
      <c r="G2" t="s">
        <v>2</v>
      </c>
    </row>
    <row r="3" spans="2:13">
      <c r="B3" t="s">
        <v>3</v>
      </c>
      <c r="C3">
        <v>1</v>
      </c>
      <c r="F3" t="s">
        <v>4</v>
      </c>
      <c r="G3">
        <v>1</v>
      </c>
      <c r="M3" t="s">
        <v>5</v>
      </c>
    </row>
    <row r="4" spans="2:33">
      <c r="B4" s="1">
        <v>0.3</v>
      </c>
      <c r="C4">
        <f>C3*(1+B4)</f>
        <v>1.3</v>
      </c>
      <c r="F4" s="1">
        <v>-0.05</v>
      </c>
      <c r="G4">
        <f>G3*(1+F4)</f>
        <v>0.95</v>
      </c>
      <c r="J4" s="2"/>
      <c r="M4" s="2">
        <f>($B4*M$17+(1-M$17)*$F4)+1</f>
        <v>1.3</v>
      </c>
      <c r="N4" s="2">
        <f t="shared" ref="N4:W4" si="0">($B4*N$17+(1-N$17)*$F4)+1</f>
        <v>1.2825</v>
      </c>
      <c r="O4" s="2">
        <f t="shared" si="0"/>
        <v>1.265</v>
      </c>
      <c r="P4" s="2">
        <f t="shared" si="0"/>
        <v>1.2475</v>
      </c>
      <c r="Q4" s="2">
        <f t="shared" si="0"/>
        <v>1.23</v>
      </c>
      <c r="R4" s="2">
        <f t="shared" si="0"/>
        <v>1.2125</v>
      </c>
      <c r="S4" s="2">
        <f t="shared" si="0"/>
        <v>1.195</v>
      </c>
      <c r="T4" s="2">
        <f t="shared" si="0"/>
        <v>1.1775</v>
      </c>
      <c r="U4" s="2">
        <f t="shared" si="0"/>
        <v>1.16</v>
      </c>
      <c r="V4" s="2">
        <f t="shared" si="0"/>
        <v>1.1425</v>
      </c>
      <c r="W4" s="2">
        <f t="shared" si="0"/>
        <v>1.125</v>
      </c>
      <c r="X4" s="2">
        <f t="shared" ref="X4:AG4" si="1">($B4*X$17+(1-X$17)*$F4)+1</f>
        <v>1.1075</v>
      </c>
      <c r="Y4" s="2">
        <f t="shared" si="1"/>
        <v>1.09</v>
      </c>
      <c r="Z4" s="2">
        <f t="shared" si="1"/>
        <v>1.0725</v>
      </c>
      <c r="AA4" s="2">
        <f t="shared" si="1"/>
        <v>1.055</v>
      </c>
      <c r="AB4" s="2">
        <f t="shared" si="1"/>
        <v>1.0375</v>
      </c>
      <c r="AC4" s="2">
        <f t="shared" si="1"/>
        <v>1.02</v>
      </c>
      <c r="AD4" s="2">
        <f t="shared" si="1"/>
        <v>1.0025</v>
      </c>
      <c r="AE4" s="2">
        <f t="shared" si="1"/>
        <v>0.985</v>
      </c>
      <c r="AF4" s="2">
        <f t="shared" si="1"/>
        <v>0.9675</v>
      </c>
      <c r="AG4" s="2">
        <f t="shared" si="1"/>
        <v>0.95</v>
      </c>
    </row>
    <row r="5" spans="2:33">
      <c r="B5" s="1">
        <v>-0.15</v>
      </c>
      <c r="C5">
        <f t="shared" ref="C5:C13" si="2">C4*(1+B5)</f>
        <v>1.105</v>
      </c>
      <c r="F5" s="1">
        <v>0.2</v>
      </c>
      <c r="G5">
        <f t="shared" ref="G5:G13" si="3">G4*(1+F5)</f>
        <v>1.14</v>
      </c>
      <c r="J5" s="2"/>
      <c r="M5" s="2">
        <f t="shared" ref="M5:M13" si="4">($B5*M$17+(1-M$17)*$F5)+1</f>
        <v>0.85</v>
      </c>
      <c r="N5" s="2">
        <f t="shared" ref="N5:W5" si="5">($B5*N$17+(1-N$17)*$F5)+1</f>
        <v>0.8675</v>
      </c>
      <c r="O5" s="2">
        <f t="shared" si="5"/>
        <v>0.885</v>
      </c>
      <c r="P5" s="2">
        <f t="shared" si="5"/>
        <v>0.9025</v>
      </c>
      <c r="Q5" s="2">
        <f t="shared" si="5"/>
        <v>0.92</v>
      </c>
      <c r="R5" s="2">
        <f t="shared" si="5"/>
        <v>0.9375</v>
      </c>
      <c r="S5" s="2">
        <f t="shared" si="5"/>
        <v>0.955</v>
      </c>
      <c r="T5" s="2">
        <f t="shared" si="5"/>
        <v>0.9725</v>
      </c>
      <c r="U5" s="2">
        <f t="shared" si="5"/>
        <v>0.99</v>
      </c>
      <c r="V5" s="2">
        <f t="shared" si="5"/>
        <v>1.0075</v>
      </c>
      <c r="W5" s="2">
        <f t="shared" si="5"/>
        <v>1.025</v>
      </c>
      <c r="X5" s="2">
        <f t="shared" ref="X5:AG5" si="6">($B5*X$17+(1-X$17)*$F5)+1</f>
        <v>1.0425</v>
      </c>
      <c r="Y5" s="2">
        <f t="shared" si="6"/>
        <v>1.06</v>
      </c>
      <c r="Z5" s="2">
        <f t="shared" si="6"/>
        <v>1.0775</v>
      </c>
      <c r="AA5" s="2">
        <f t="shared" si="6"/>
        <v>1.095</v>
      </c>
      <c r="AB5" s="2">
        <f t="shared" si="6"/>
        <v>1.1125</v>
      </c>
      <c r="AC5" s="2">
        <f t="shared" si="6"/>
        <v>1.13</v>
      </c>
      <c r="AD5" s="2">
        <f t="shared" si="6"/>
        <v>1.1475</v>
      </c>
      <c r="AE5" s="2">
        <f t="shared" si="6"/>
        <v>1.165</v>
      </c>
      <c r="AF5" s="2">
        <f t="shared" si="6"/>
        <v>1.1825</v>
      </c>
      <c r="AG5" s="2">
        <f t="shared" si="6"/>
        <v>1.2</v>
      </c>
    </row>
    <row r="6" spans="2:33">
      <c r="B6" s="1"/>
      <c r="C6">
        <f t="shared" si="2"/>
        <v>1.105</v>
      </c>
      <c r="F6" s="1"/>
      <c r="G6">
        <f t="shared" si="3"/>
        <v>1.14</v>
      </c>
      <c r="J6" s="2"/>
      <c r="M6" s="2">
        <f t="shared" si="4"/>
        <v>1</v>
      </c>
      <c r="N6" s="2">
        <f t="shared" ref="N6:W6" si="7">($B6*N$17+(1-N$17)*$F6)+1</f>
        <v>1</v>
      </c>
      <c r="O6" s="2">
        <f t="shared" si="7"/>
        <v>1</v>
      </c>
      <c r="P6" s="2">
        <f t="shared" si="7"/>
        <v>1</v>
      </c>
      <c r="Q6" s="2">
        <f t="shared" si="7"/>
        <v>1</v>
      </c>
      <c r="R6" s="2">
        <f t="shared" si="7"/>
        <v>1</v>
      </c>
      <c r="S6" s="2">
        <f t="shared" si="7"/>
        <v>1</v>
      </c>
      <c r="T6" s="2">
        <f t="shared" si="7"/>
        <v>1</v>
      </c>
      <c r="U6" s="2">
        <f t="shared" si="7"/>
        <v>1</v>
      </c>
      <c r="V6" s="2">
        <f t="shared" si="7"/>
        <v>1</v>
      </c>
      <c r="W6" s="2">
        <f t="shared" si="7"/>
        <v>1</v>
      </c>
      <c r="X6" s="2">
        <f t="shared" ref="X6:AG6" si="8">($B6*X$17+(1-X$17)*$F6)+1</f>
        <v>1</v>
      </c>
      <c r="Y6" s="2">
        <f t="shared" si="8"/>
        <v>1</v>
      </c>
      <c r="Z6" s="2">
        <f t="shared" si="8"/>
        <v>1</v>
      </c>
      <c r="AA6" s="2">
        <f t="shared" si="8"/>
        <v>1</v>
      </c>
      <c r="AB6" s="2">
        <f t="shared" si="8"/>
        <v>1</v>
      </c>
      <c r="AC6" s="2">
        <f t="shared" si="8"/>
        <v>1</v>
      </c>
      <c r="AD6" s="2">
        <f t="shared" si="8"/>
        <v>1</v>
      </c>
      <c r="AE6" s="2">
        <f t="shared" si="8"/>
        <v>1</v>
      </c>
      <c r="AF6" s="2">
        <f t="shared" si="8"/>
        <v>1</v>
      </c>
      <c r="AG6" s="2">
        <f t="shared" si="8"/>
        <v>1</v>
      </c>
    </row>
    <row r="7" spans="2:33">
      <c r="B7" s="1"/>
      <c r="C7">
        <f t="shared" si="2"/>
        <v>1.105</v>
      </c>
      <c r="F7" s="1"/>
      <c r="G7">
        <f t="shared" si="3"/>
        <v>1.14</v>
      </c>
      <c r="J7" s="2"/>
      <c r="M7" s="2">
        <f t="shared" si="4"/>
        <v>1</v>
      </c>
      <c r="N7" s="2">
        <f t="shared" ref="N7:W7" si="9">($B7*N$17+(1-N$17)*$F7)+1</f>
        <v>1</v>
      </c>
      <c r="O7" s="2">
        <f t="shared" si="9"/>
        <v>1</v>
      </c>
      <c r="P7" s="2">
        <f t="shared" si="9"/>
        <v>1</v>
      </c>
      <c r="Q7" s="2">
        <f t="shared" si="9"/>
        <v>1</v>
      </c>
      <c r="R7" s="2">
        <f t="shared" si="9"/>
        <v>1</v>
      </c>
      <c r="S7" s="2">
        <f t="shared" si="9"/>
        <v>1</v>
      </c>
      <c r="T7" s="2">
        <f t="shared" si="9"/>
        <v>1</v>
      </c>
      <c r="U7" s="2">
        <f t="shared" si="9"/>
        <v>1</v>
      </c>
      <c r="V7" s="2">
        <f t="shared" si="9"/>
        <v>1</v>
      </c>
      <c r="W7" s="2">
        <f t="shared" si="9"/>
        <v>1</v>
      </c>
      <c r="X7" s="2">
        <f t="shared" ref="X7:AG7" si="10">($B7*X$17+(1-X$17)*$F7)+1</f>
        <v>1</v>
      </c>
      <c r="Y7" s="2">
        <f t="shared" si="10"/>
        <v>1</v>
      </c>
      <c r="Z7" s="2">
        <f t="shared" si="10"/>
        <v>1</v>
      </c>
      <c r="AA7" s="2">
        <f t="shared" si="10"/>
        <v>1</v>
      </c>
      <c r="AB7" s="2">
        <f t="shared" si="10"/>
        <v>1</v>
      </c>
      <c r="AC7" s="2">
        <f t="shared" si="10"/>
        <v>1</v>
      </c>
      <c r="AD7" s="2">
        <f t="shared" si="10"/>
        <v>1</v>
      </c>
      <c r="AE7" s="2">
        <f t="shared" si="10"/>
        <v>1</v>
      </c>
      <c r="AF7" s="2">
        <f t="shared" si="10"/>
        <v>1</v>
      </c>
      <c r="AG7" s="2">
        <f t="shared" si="10"/>
        <v>1</v>
      </c>
    </row>
    <row r="8" spans="2:33">
      <c r="B8" s="1"/>
      <c r="C8">
        <f t="shared" si="2"/>
        <v>1.105</v>
      </c>
      <c r="F8" s="1"/>
      <c r="G8">
        <f t="shared" si="3"/>
        <v>1.14</v>
      </c>
      <c r="J8" s="2"/>
      <c r="M8" s="2">
        <f t="shared" si="4"/>
        <v>1</v>
      </c>
      <c r="N8" s="2">
        <f t="shared" ref="N8:W8" si="11">($B8*N$17+(1-N$17)*$F8)+1</f>
        <v>1</v>
      </c>
      <c r="O8" s="2">
        <f t="shared" si="11"/>
        <v>1</v>
      </c>
      <c r="P8" s="2">
        <f t="shared" si="11"/>
        <v>1</v>
      </c>
      <c r="Q8" s="2">
        <f t="shared" si="11"/>
        <v>1</v>
      </c>
      <c r="R8" s="2">
        <f t="shared" si="11"/>
        <v>1</v>
      </c>
      <c r="S8" s="2">
        <f t="shared" si="11"/>
        <v>1</v>
      </c>
      <c r="T8" s="2">
        <f t="shared" si="11"/>
        <v>1</v>
      </c>
      <c r="U8" s="2">
        <f t="shared" si="11"/>
        <v>1</v>
      </c>
      <c r="V8" s="2">
        <f t="shared" si="11"/>
        <v>1</v>
      </c>
      <c r="W8" s="2">
        <f t="shared" si="11"/>
        <v>1</v>
      </c>
      <c r="X8" s="2">
        <f t="shared" ref="X8:AG8" si="12">($B8*X$17+(1-X$17)*$F8)+1</f>
        <v>1</v>
      </c>
      <c r="Y8" s="2">
        <f t="shared" si="12"/>
        <v>1</v>
      </c>
      <c r="Z8" s="2">
        <f t="shared" si="12"/>
        <v>1</v>
      </c>
      <c r="AA8" s="2">
        <f t="shared" si="12"/>
        <v>1</v>
      </c>
      <c r="AB8" s="2">
        <f t="shared" si="12"/>
        <v>1</v>
      </c>
      <c r="AC8" s="2">
        <f t="shared" si="12"/>
        <v>1</v>
      </c>
      <c r="AD8" s="2">
        <f t="shared" si="12"/>
        <v>1</v>
      </c>
      <c r="AE8" s="2">
        <f t="shared" si="12"/>
        <v>1</v>
      </c>
      <c r="AF8" s="2">
        <f t="shared" si="12"/>
        <v>1</v>
      </c>
      <c r="AG8" s="2">
        <f t="shared" si="12"/>
        <v>1</v>
      </c>
    </row>
    <row r="9" spans="2:33">
      <c r="B9" s="1"/>
      <c r="C9">
        <f t="shared" si="2"/>
        <v>1.105</v>
      </c>
      <c r="F9" s="1"/>
      <c r="G9">
        <f t="shared" si="3"/>
        <v>1.14</v>
      </c>
      <c r="J9" s="2"/>
      <c r="M9" s="2">
        <f t="shared" si="4"/>
        <v>1</v>
      </c>
      <c r="N9" s="2">
        <f t="shared" ref="N9:W9" si="13">($B9*N$17+(1-N$17)*$F9)+1</f>
        <v>1</v>
      </c>
      <c r="O9" s="2">
        <f t="shared" si="13"/>
        <v>1</v>
      </c>
      <c r="P9" s="2">
        <f t="shared" si="13"/>
        <v>1</v>
      </c>
      <c r="Q9" s="2">
        <f t="shared" si="13"/>
        <v>1</v>
      </c>
      <c r="R9" s="2">
        <f t="shared" si="13"/>
        <v>1</v>
      </c>
      <c r="S9" s="2">
        <f t="shared" si="13"/>
        <v>1</v>
      </c>
      <c r="T9" s="2">
        <f t="shared" si="13"/>
        <v>1</v>
      </c>
      <c r="U9" s="2">
        <f t="shared" si="13"/>
        <v>1</v>
      </c>
      <c r="V9" s="2">
        <f t="shared" si="13"/>
        <v>1</v>
      </c>
      <c r="W9" s="2">
        <f t="shared" si="13"/>
        <v>1</v>
      </c>
      <c r="X9" s="2">
        <f t="shared" ref="X9:AG9" si="14">($B9*X$17+(1-X$17)*$F9)+1</f>
        <v>1</v>
      </c>
      <c r="Y9" s="2">
        <f t="shared" si="14"/>
        <v>1</v>
      </c>
      <c r="Z9" s="2">
        <f t="shared" si="14"/>
        <v>1</v>
      </c>
      <c r="AA9" s="2">
        <f t="shared" si="14"/>
        <v>1</v>
      </c>
      <c r="AB9" s="2">
        <f t="shared" si="14"/>
        <v>1</v>
      </c>
      <c r="AC9" s="2">
        <f t="shared" si="14"/>
        <v>1</v>
      </c>
      <c r="AD9" s="2">
        <f t="shared" si="14"/>
        <v>1</v>
      </c>
      <c r="AE9" s="2">
        <f t="shared" si="14"/>
        <v>1</v>
      </c>
      <c r="AF9" s="2">
        <f t="shared" si="14"/>
        <v>1</v>
      </c>
      <c r="AG9" s="2">
        <f t="shared" si="14"/>
        <v>1</v>
      </c>
    </row>
    <row r="10" spans="2:33">
      <c r="B10" s="1"/>
      <c r="C10">
        <f t="shared" si="2"/>
        <v>1.105</v>
      </c>
      <c r="F10" s="1"/>
      <c r="G10">
        <f t="shared" si="3"/>
        <v>1.14</v>
      </c>
      <c r="J10" s="2"/>
      <c r="M10" s="2">
        <f t="shared" si="4"/>
        <v>1</v>
      </c>
      <c r="N10" s="2">
        <f t="shared" ref="N10:W10" si="15">($B10*N$17+(1-N$17)*$F10)+1</f>
        <v>1</v>
      </c>
      <c r="O10" s="2">
        <f t="shared" si="15"/>
        <v>1</v>
      </c>
      <c r="P10" s="2">
        <f t="shared" si="15"/>
        <v>1</v>
      </c>
      <c r="Q10" s="2">
        <f t="shared" si="15"/>
        <v>1</v>
      </c>
      <c r="R10" s="2">
        <f t="shared" si="15"/>
        <v>1</v>
      </c>
      <c r="S10" s="2">
        <f t="shared" si="15"/>
        <v>1</v>
      </c>
      <c r="T10" s="2">
        <f t="shared" si="15"/>
        <v>1</v>
      </c>
      <c r="U10" s="2">
        <f t="shared" si="15"/>
        <v>1</v>
      </c>
      <c r="V10" s="2">
        <f t="shared" si="15"/>
        <v>1</v>
      </c>
      <c r="W10" s="2">
        <f t="shared" si="15"/>
        <v>1</v>
      </c>
      <c r="X10" s="2">
        <f t="shared" ref="X10:AG10" si="16">($B10*X$17+(1-X$17)*$F10)+1</f>
        <v>1</v>
      </c>
      <c r="Y10" s="2">
        <f t="shared" si="16"/>
        <v>1</v>
      </c>
      <c r="Z10" s="2">
        <f t="shared" si="16"/>
        <v>1</v>
      </c>
      <c r="AA10" s="2">
        <f t="shared" si="16"/>
        <v>1</v>
      </c>
      <c r="AB10" s="2">
        <f t="shared" si="16"/>
        <v>1</v>
      </c>
      <c r="AC10" s="2">
        <f t="shared" si="16"/>
        <v>1</v>
      </c>
      <c r="AD10" s="2">
        <f t="shared" si="16"/>
        <v>1</v>
      </c>
      <c r="AE10" s="2">
        <f t="shared" si="16"/>
        <v>1</v>
      </c>
      <c r="AF10" s="2">
        <f t="shared" si="16"/>
        <v>1</v>
      </c>
      <c r="AG10" s="2">
        <f t="shared" si="16"/>
        <v>1</v>
      </c>
    </row>
    <row r="11" spans="2:33">
      <c r="B11" s="1"/>
      <c r="C11">
        <f t="shared" si="2"/>
        <v>1.105</v>
      </c>
      <c r="F11" s="1"/>
      <c r="G11">
        <f t="shared" si="3"/>
        <v>1.14</v>
      </c>
      <c r="J11" s="2"/>
      <c r="M11" s="2">
        <f t="shared" si="4"/>
        <v>1</v>
      </c>
      <c r="N11" s="2">
        <f t="shared" ref="N11:W11" si="17">($B11*N$17+(1-N$17)*$F11)+1</f>
        <v>1</v>
      </c>
      <c r="O11" s="2">
        <f t="shared" si="17"/>
        <v>1</v>
      </c>
      <c r="P11" s="2">
        <f t="shared" si="17"/>
        <v>1</v>
      </c>
      <c r="Q11" s="2">
        <f t="shared" si="17"/>
        <v>1</v>
      </c>
      <c r="R11" s="2">
        <f t="shared" si="17"/>
        <v>1</v>
      </c>
      <c r="S11" s="2">
        <f t="shared" si="17"/>
        <v>1</v>
      </c>
      <c r="T11" s="2">
        <f t="shared" si="17"/>
        <v>1</v>
      </c>
      <c r="U11" s="2">
        <f t="shared" si="17"/>
        <v>1</v>
      </c>
      <c r="V11" s="2">
        <f t="shared" si="17"/>
        <v>1</v>
      </c>
      <c r="W11" s="2">
        <f t="shared" si="17"/>
        <v>1</v>
      </c>
      <c r="X11" s="2">
        <f t="shared" ref="X11:AG11" si="18">($B11*X$17+(1-X$17)*$F11)+1</f>
        <v>1</v>
      </c>
      <c r="Y11" s="2">
        <f t="shared" si="18"/>
        <v>1</v>
      </c>
      <c r="Z11" s="2">
        <f t="shared" si="18"/>
        <v>1</v>
      </c>
      <c r="AA11" s="2">
        <f t="shared" si="18"/>
        <v>1</v>
      </c>
      <c r="AB11" s="2">
        <f t="shared" si="18"/>
        <v>1</v>
      </c>
      <c r="AC11" s="2">
        <f t="shared" si="18"/>
        <v>1</v>
      </c>
      <c r="AD11" s="2">
        <f t="shared" si="18"/>
        <v>1</v>
      </c>
      <c r="AE11" s="2">
        <f t="shared" si="18"/>
        <v>1</v>
      </c>
      <c r="AF11" s="2">
        <f t="shared" si="18"/>
        <v>1</v>
      </c>
      <c r="AG11" s="2">
        <f t="shared" si="18"/>
        <v>1</v>
      </c>
    </row>
    <row r="12" spans="2:33">
      <c r="B12" s="1"/>
      <c r="C12">
        <f t="shared" si="2"/>
        <v>1.105</v>
      </c>
      <c r="F12" s="1"/>
      <c r="G12">
        <f t="shared" si="3"/>
        <v>1.14</v>
      </c>
      <c r="J12" s="2"/>
      <c r="M12" s="2">
        <f t="shared" si="4"/>
        <v>1</v>
      </c>
      <c r="N12" s="2">
        <f t="shared" ref="N12:W12" si="19">($B12*N$17+(1-N$17)*$F12)+1</f>
        <v>1</v>
      </c>
      <c r="O12" s="2">
        <f t="shared" si="19"/>
        <v>1</v>
      </c>
      <c r="P12" s="2">
        <f t="shared" si="19"/>
        <v>1</v>
      </c>
      <c r="Q12" s="2">
        <f t="shared" si="19"/>
        <v>1</v>
      </c>
      <c r="R12" s="2">
        <f t="shared" si="19"/>
        <v>1</v>
      </c>
      <c r="S12" s="2">
        <f t="shared" si="19"/>
        <v>1</v>
      </c>
      <c r="T12" s="2">
        <f t="shared" si="19"/>
        <v>1</v>
      </c>
      <c r="U12" s="2">
        <f t="shared" si="19"/>
        <v>1</v>
      </c>
      <c r="V12" s="2">
        <f t="shared" si="19"/>
        <v>1</v>
      </c>
      <c r="W12" s="2">
        <f t="shared" si="19"/>
        <v>1</v>
      </c>
      <c r="X12" s="2">
        <f t="shared" ref="X12:AG12" si="20">($B12*X$17+(1-X$17)*$F12)+1</f>
        <v>1</v>
      </c>
      <c r="Y12" s="2">
        <f t="shared" si="20"/>
        <v>1</v>
      </c>
      <c r="Z12" s="2">
        <f t="shared" si="20"/>
        <v>1</v>
      </c>
      <c r="AA12" s="2">
        <f t="shared" si="20"/>
        <v>1</v>
      </c>
      <c r="AB12" s="2">
        <f t="shared" si="20"/>
        <v>1</v>
      </c>
      <c r="AC12" s="2">
        <f t="shared" si="20"/>
        <v>1</v>
      </c>
      <c r="AD12" s="2">
        <f t="shared" si="20"/>
        <v>1</v>
      </c>
      <c r="AE12" s="2">
        <f t="shared" si="20"/>
        <v>1</v>
      </c>
      <c r="AF12" s="2">
        <f t="shared" si="20"/>
        <v>1</v>
      </c>
      <c r="AG12" s="2">
        <f t="shared" si="20"/>
        <v>1</v>
      </c>
    </row>
    <row r="13" spans="2:33">
      <c r="B13" s="1"/>
      <c r="C13">
        <f t="shared" si="2"/>
        <v>1.105</v>
      </c>
      <c r="F13" s="1"/>
      <c r="G13">
        <f t="shared" si="3"/>
        <v>1.14</v>
      </c>
      <c r="J13" s="2"/>
      <c r="M13" s="2">
        <f t="shared" si="4"/>
        <v>1</v>
      </c>
      <c r="N13" s="2">
        <f t="shared" ref="N13:W13" si="21">($B13*N$17+(1-N$17)*$F13)+1</f>
        <v>1</v>
      </c>
      <c r="O13" s="2">
        <f t="shared" si="21"/>
        <v>1</v>
      </c>
      <c r="P13" s="2">
        <f t="shared" si="21"/>
        <v>1</v>
      </c>
      <c r="Q13" s="2">
        <f t="shared" si="21"/>
        <v>1</v>
      </c>
      <c r="R13" s="2">
        <f t="shared" si="21"/>
        <v>1</v>
      </c>
      <c r="S13" s="2">
        <f t="shared" si="21"/>
        <v>1</v>
      </c>
      <c r="T13" s="2">
        <f t="shared" si="21"/>
        <v>1</v>
      </c>
      <c r="U13" s="2">
        <f t="shared" si="21"/>
        <v>1</v>
      </c>
      <c r="V13" s="2">
        <f t="shared" si="21"/>
        <v>1</v>
      </c>
      <c r="W13" s="2">
        <f t="shared" si="21"/>
        <v>1</v>
      </c>
      <c r="X13" s="2">
        <f t="shared" ref="X13:AG13" si="22">($B13*X$17+(1-X$17)*$F13)+1</f>
        <v>1</v>
      </c>
      <c r="Y13" s="2">
        <f t="shared" si="22"/>
        <v>1</v>
      </c>
      <c r="Z13" s="2">
        <f t="shared" si="22"/>
        <v>1</v>
      </c>
      <c r="AA13" s="2">
        <f t="shared" si="22"/>
        <v>1</v>
      </c>
      <c r="AB13" s="2">
        <f t="shared" si="22"/>
        <v>1</v>
      </c>
      <c r="AC13" s="2">
        <f t="shared" si="22"/>
        <v>1</v>
      </c>
      <c r="AD13" s="2">
        <f t="shared" si="22"/>
        <v>1</v>
      </c>
      <c r="AE13" s="2">
        <f t="shared" si="22"/>
        <v>1</v>
      </c>
      <c r="AF13" s="2">
        <f t="shared" si="22"/>
        <v>1</v>
      </c>
      <c r="AG13" s="2">
        <f t="shared" si="22"/>
        <v>1</v>
      </c>
    </row>
    <row r="15" spans="10:33">
      <c r="J15" s="3"/>
      <c r="L15" t="s">
        <v>6</v>
      </c>
      <c r="M15" s="4">
        <f>LN(PRODUCT(M4:M13))</f>
        <v>0.0998453349697161</v>
      </c>
      <c r="N15" s="4">
        <f t="shared" ref="N15:W15" si="23">LN(PRODUCT(N4:N13))</f>
        <v>0.106671530901665</v>
      </c>
      <c r="O15" s="4">
        <f t="shared" si="23"/>
        <v>0.112904488205276</v>
      </c>
      <c r="P15" s="4">
        <f t="shared" si="23"/>
        <v>0.118554959868436</v>
      </c>
      <c r="Q15" s="4">
        <f t="shared" si="23"/>
        <v>0.123632560445275</v>
      </c>
      <c r="R15" s="4">
        <f t="shared" si="23"/>
        <v>0.12814582269193</v>
      </c>
      <c r="S15" s="4">
        <f t="shared" si="23"/>
        <v>0.132102246882067</v>
      </c>
      <c r="T15" s="4">
        <f t="shared" si="23"/>
        <v>0.1355083434189</v>
      </c>
      <c r="U15" s="4">
        <f t="shared" si="23"/>
        <v>0.138369669264772</v>
      </c>
      <c r="V15" s="4">
        <f t="shared" si="23"/>
        <v>0.140690858624924</v>
      </c>
      <c r="W15" s="4">
        <f t="shared" si="23"/>
        <v>0.142475648246755</v>
      </c>
      <c r="X15" s="4">
        <f t="shared" ref="X15:AG15" si="24">LN(PRODUCT(X4:X13))</f>
        <v>0.143726897627973</v>
      </c>
      <c r="Y15" s="4">
        <f t="shared" si="24"/>
        <v>0.144446604365028</v>
      </c>
      <c r="Z15" s="4">
        <f t="shared" si="24"/>
        <v>0.144635914815801</v>
      </c>
      <c r="AA15" s="4">
        <f t="shared" si="24"/>
        <v>0.144295130196494</v>
      </c>
      <c r="AB15" s="4">
        <f t="shared" si="24"/>
        <v>0.143423708180975</v>
      </c>
      <c r="AC15" s="4">
        <f t="shared" si="24"/>
        <v>0.142020260020429</v>
      </c>
      <c r="AD15" s="4">
        <f t="shared" si="24"/>
        <v>0.14008254315115</v>
      </c>
      <c r="AE15" s="4">
        <f t="shared" si="24"/>
        <v>0.137607449207616</v>
      </c>
      <c r="AF15" s="4">
        <f t="shared" si="24"/>
        <v>0.134590987305751</v>
      </c>
      <c r="AG15" s="4">
        <f t="shared" si="24"/>
        <v>0.131028262406404</v>
      </c>
    </row>
    <row r="16" spans="12:33">
      <c r="L16" t="s">
        <v>7</v>
      </c>
      <c r="M16" s="5">
        <f>STDEV(M4:M13)</f>
        <v>0.110679718105893</v>
      </c>
      <c r="N16" s="5">
        <f t="shared" ref="N16:W16" si="25">STDEV(N4:N13)</f>
        <v>0.102801048416617</v>
      </c>
      <c r="O16" s="5">
        <f t="shared" si="25"/>
        <v>0.0949853789918333</v>
      </c>
      <c r="P16" s="5">
        <f t="shared" si="25"/>
        <v>0.0872496418330757</v>
      </c>
      <c r="Q16" s="5">
        <f t="shared" si="25"/>
        <v>0.0796171394166412</v>
      </c>
      <c r="R16" s="5">
        <f t="shared" si="25"/>
        <v>0.0721206550780626</v>
      </c>
      <c r="S16" s="5">
        <f t="shared" si="25"/>
        <v>0.0648074069840785</v>
      </c>
      <c r="T16" s="5">
        <f t="shared" si="25"/>
        <v>0.0577470537969013</v>
      </c>
      <c r="U16" s="5">
        <f t="shared" si="25"/>
        <v>0.0510446427703785</v>
      </c>
      <c r="V16" s="5">
        <f t="shared" si="25"/>
        <v>0.0448608961123158</v>
      </c>
      <c r="W16" s="5">
        <f t="shared" si="25"/>
        <v>0.0394405318873307</v>
      </c>
      <c r="X16" s="5">
        <f t="shared" ref="X16:AG16" si="26">STDEV(X4:X13)</f>
        <v>0.0351386144038467</v>
      </c>
      <c r="Y16" s="5">
        <f t="shared" si="26"/>
        <v>0.0324037034920393</v>
      </c>
      <c r="Z16" s="5">
        <f t="shared" si="26"/>
        <v>0.0316447292434125</v>
      </c>
      <c r="AA16" s="5">
        <f t="shared" si="26"/>
        <v>0.0329983164553722</v>
      </c>
      <c r="AB16" s="5">
        <f t="shared" si="26"/>
        <v>0.0362284418654737</v>
      </c>
      <c r="AC16" s="5">
        <f t="shared" si="26"/>
        <v>0.0408928138212844</v>
      </c>
      <c r="AD16" s="5">
        <f t="shared" si="26"/>
        <v>0.04656238348233</v>
      </c>
      <c r="AE16" s="5">
        <f t="shared" si="26"/>
        <v>0.0529150262212919</v>
      </c>
      <c r="AF16" s="5">
        <f t="shared" si="26"/>
        <v>0.0597332031248582</v>
      </c>
      <c r="AG16" s="5">
        <f t="shared" si="26"/>
        <v>0.0668746754924629</v>
      </c>
    </row>
    <row r="17" spans="10:33">
      <c r="J17" s="3"/>
      <c r="L17" t="s">
        <v>8</v>
      </c>
      <c r="M17" s="6">
        <v>1</v>
      </c>
      <c r="N17" s="6">
        <v>0.95</v>
      </c>
      <c r="O17" s="6">
        <v>0.9</v>
      </c>
      <c r="P17" s="6">
        <v>0.85</v>
      </c>
      <c r="Q17" s="6">
        <v>0.8</v>
      </c>
      <c r="R17" s="6">
        <v>0.75</v>
      </c>
      <c r="S17" s="6">
        <v>0.7</v>
      </c>
      <c r="T17" s="6">
        <v>0.65</v>
      </c>
      <c r="U17" s="6">
        <v>0.6</v>
      </c>
      <c r="V17" s="6">
        <v>0.55</v>
      </c>
      <c r="W17" s="6">
        <v>0.5</v>
      </c>
      <c r="X17" s="6">
        <v>0.45</v>
      </c>
      <c r="Y17" s="6">
        <v>0.399999999999999</v>
      </c>
      <c r="Z17" s="6">
        <v>0.349999999999999</v>
      </c>
      <c r="AA17" s="6">
        <v>0.299999999999999</v>
      </c>
      <c r="AB17" s="6">
        <v>0.249999999999999</v>
      </c>
      <c r="AC17" s="6">
        <v>0.199999999999999</v>
      </c>
      <c r="AD17" s="6">
        <v>0.149999999999999</v>
      </c>
      <c r="AE17" s="6">
        <v>0.0999999999999992</v>
      </c>
      <c r="AF17" s="6">
        <v>0.0499999999999992</v>
      </c>
      <c r="AG17" s="6">
        <v>0</v>
      </c>
    </row>
    <row r="18" spans="11:33">
      <c r="K18" t="s">
        <v>9</v>
      </c>
      <c r="L18" s="4">
        <f>MAX(M15:AG15)</f>
        <v>0.144635914815801</v>
      </c>
      <c r="M18" t="str">
        <f>IF(M15=$L$18,M17,"")</f>
        <v/>
      </c>
      <c r="N18" t="str">
        <f t="shared" ref="N18:AG18" si="27">IF(N15=$L$18,N17,"")</f>
        <v/>
      </c>
      <c r="O18" t="str">
        <f t="shared" si="27"/>
        <v/>
      </c>
      <c r="P18" t="str">
        <f t="shared" si="27"/>
        <v/>
      </c>
      <c r="Q18" t="str">
        <f t="shared" si="27"/>
        <v/>
      </c>
      <c r="R18" t="str">
        <f t="shared" si="27"/>
        <v/>
      </c>
      <c r="S18" t="str">
        <f t="shared" si="27"/>
        <v/>
      </c>
      <c r="T18" t="str">
        <f t="shared" si="27"/>
        <v/>
      </c>
      <c r="U18" t="str">
        <f t="shared" si="27"/>
        <v/>
      </c>
      <c r="V18" t="str">
        <f t="shared" si="27"/>
        <v/>
      </c>
      <c r="W18" t="str">
        <f t="shared" si="27"/>
        <v/>
      </c>
      <c r="X18" t="str">
        <f t="shared" si="27"/>
        <v/>
      </c>
      <c r="Y18" t="str">
        <f t="shared" si="27"/>
        <v/>
      </c>
      <c r="Z18">
        <f t="shared" si="27"/>
        <v>0.349999999999999</v>
      </c>
      <c r="AA18" t="str">
        <f t="shared" si="27"/>
        <v/>
      </c>
      <c r="AB18" t="str">
        <f t="shared" si="27"/>
        <v/>
      </c>
      <c r="AC18" t="str">
        <f t="shared" si="27"/>
        <v/>
      </c>
      <c r="AD18" t="str">
        <f t="shared" si="27"/>
        <v/>
      </c>
      <c r="AE18" t="str">
        <f t="shared" si="27"/>
        <v/>
      </c>
      <c r="AF18" t="str">
        <f t="shared" si="27"/>
        <v/>
      </c>
      <c r="AG18" t="str">
        <f t="shared" si="27"/>
        <v/>
      </c>
    </row>
    <row r="19" spans="12:13">
      <c r="L19" t="s">
        <v>10</v>
      </c>
      <c r="M19" s="7">
        <f>SUM(M18:AG18)</f>
        <v>0.349999999999999</v>
      </c>
    </row>
    <row r="32" spans="9:10">
      <c r="I32" s="6"/>
      <c r="J32" s="2"/>
    </row>
    <row r="33" spans="9:10">
      <c r="I33" s="6"/>
      <c r="J33" s="2"/>
    </row>
    <row r="34" spans="9:10">
      <c r="I34" s="8"/>
      <c r="J34" s="6"/>
    </row>
  </sheetData>
  <pageMargins left="0.75" right="0.75" top="1" bottom="1" header="0.509027777777778" footer="0.509027777777778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kelly_portfolio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Feynman</cp:lastModifiedBy>
  <dcterms:created xsi:type="dcterms:W3CDTF">2018-09-13T01:45:00Z</dcterms:created>
  <dcterms:modified xsi:type="dcterms:W3CDTF">2018-09-23T04:37:23Z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1033-10.2.0.7456</vt:lpwstr>
  </property>
</Properties>
</file>